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35" windowWidth="20115" windowHeight="7965" activeTab="1"/>
  </bookViews>
  <sheets>
    <sheet name="saas sales commision model" sheetId="1" r:id="rId1"/>
    <sheet name="lifetime value notes" sheetId="2" r:id="rId2"/>
  </sheets>
  <calcPr calcId="125725"/>
</workbook>
</file>

<file path=xl/calcChain.xml><?xml version="1.0" encoding="utf-8"?>
<calcChain xmlns="http://schemas.openxmlformats.org/spreadsheetml/2006/main">
  <c r="A6" i="1"/>
  <c r="A3"/>
  <c r="F22"/>
  <c r="E22"/>
  <c r="D22"/>
  <c r="D20" s="1"/>
  <c r="D13"/>
  <c r="C23"/>
  <c r="C22"/>
  <c r="B23"/>
  <c r="B22"/>
  <c r="D11"/>
  <c r="B14"/>
  <c r="B13"/>
  <c r="F14"/>
  <c r="C14"/>
  <c r="C13"/>
  <c r="E14"/>
  <c r="E13"/>
  <c r="F13"/>
  <c r="F12"/>
  <c r="F11"/>
  <c r="B5"/>
  <c r="D12"/>
  <c r="B12"/>
  <c r="F10"/>
  <c r="C12"/>
  <c r="E12"/>
  <c r="D10"/>
  <c r="C11"/>
  <c r="C10"/>
  <c r="E11"/>
  <c r="E10"/>
  <c r="B11"/>
  <c r="B10"/>
  <c r="D19" l="1"/>
  <c r="E21"/>
  <c r="B21"/>
  <c r="F21"/>
  <c r="F20" s="1"/>
  <c r="F19" s="1"/>
  <c r="C21"/>
  <c r="D21"/>
  <c r="C20"/>
  <c r="C19" s="1"/>
  <c r="E20"/>
  <c r="E19" s="1"/>
  <c r="B20"/>
  <c r="B19" s="1"/>
</calcChain>
</file>

<file path=xl/sharedStrings.xml><?xml version="1.0" encoding="utf-8"?>
<sst xmlns="http://schemas.openxmlformats.org/spreadsheetml/2006/main" count="43" uniqueCount="33">
  <si>
    <t>Monthly</t>
  </si>
  <si>
    <t>Quarterly</t>
  </si>
  <si>
    <t>Annual</t>
  </si>
  <si>
    <t>3 Year</t>
  </si>
  <si>
    <t>2 Year</t>
  </si>
  <si>
    <t>Commission %</t>
  </si>
  <si>
    <t>Sale LTV</t>
  </si>
  <si>
    <t>Churn</t>
  </si>
  <si>
    <t>Cost of Capital</t>
  </si>
  <si>
    <t>Commision Payout</t>
  </si>
  <si>
    <t>per year</t>
  </si>
  <si>
    <t>Target Commision @ Quota</t>
  </si>
  <si>
    <t>Relative Commission</t>
  </si>
  <si>
    <t>Baseline Commission %</t>
  </si>
  <si>
    <t>Custom Churn Cohorts</t>
  </si>
  <si>
    <t>Recurring Revenue Measure</t>
  </si>
  <si>
    <t>(venture  funded startups should use 25%+ cost of capital)</t>
  </si>
  <si>
    <t>a = churn</t>
  </si>
  <si>
    <t>To convert from one period to another, e.g., annual to monthly.</t>
  </si>
  <si>
    <t>i-monthly = -1 + ( 1 + i-annual ) ^ (1/12)</t>
  </si>
  <si>
    <t>a-monthly = 1 -  ( 1 - a-annual ) ^ (1/12)</t>
  </si>
  <si>
    <t>For quarterly 1/12 is repaced by 1/4</t>
  </si>
  <si>
    <t>For 3 year 1/12 is replaced by 3</t>
  </si>
  <si>
    <t>For 2 year 1/12 is replaced by 2</t>
  </si>
  <si>
    <t>Commision Payout w/Cohorts</t>
  </si>
  <si>
    <t>i = cost of capital</t>
  </si>
  <si>
    <t>LTV = payment x  ( 1 + i ) / ( i + a )</t>
  </si>
  <si>
    <t>payment-monthly = payment-annual / 12</t>
  </si>
  <si>
    <t>**Enter values into the yellow cells**</t>
  </si>
  <si>
    <t>Commission Payout by Contract Term (Renewal Period)</t>
  </si>
  <si>
    <t>Renewal Period (years)</t>
  </si>
  <si>
    <t>Commission Payout by Contract Term (Renewal Period) w/Churn Cohorts</t>
  </si>
  <si>
    <t>The lifetime value formula is calculated as follows...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</si>
</sst>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%"/>
    <numFmt numFmtId="166" formatCode="_(* #,##0.0000_);_(* \(#,##0.0000\);_(* &quot;-&quot;??_);_(@_)"/>
    <numFmt numFmtId="167" formatCode="_(&quot;$&quot;* #,##0_);_(&quot;$&quot;* \(#,##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164" fontId="1" fillId="0" borderId="0" xfId="3" applyNumberFormat="1" applyFont="1"/>
    <xf numFmtId="43" fontId="0" fillId="0" borderId="0" xfId="0" applyNumberFormat="1"/>
    <xf numFmtId="165" fontId="0" fillId="0" borderId="0" xfId="0" applyNumberFormat="1"/>
    <xf numFmtId="9" fontId="0" fillId="2" borderId="1" xfId="0" applyNumberFormat="1" applyFill="1" applyBorder="1"/>
    <xf numFmtId="167" fontId="1" fillId="2" borderId="1" xfId="2" applyNumberFormat="1" applyFont="1" applyFill="1" applyBorder="1"/>
    <xf numFmtId="167" fontId="1" fillId="0" borderId="2" xfId="2" applyNumberFormat="1" applyFont="1" applyBorder="1"/>
    <xf numFmtId="164" fontId="1" fillId="3" borderId="3" xfId="3" applyNumberFormat="1" applyFont="1" applyFill="1" applyBorder="1"/>
    <xf numFmtId="9" fontId="1" fillId="0" borderId="2" xfId="3" applyFont="1" applyBorder="1"/>
    <xf numFmtId="166" fontId="1" fillId="0" borderId="4" xfId="1" applyNumberFormat="1" applyFont="1" applyBorder="1"/>
    <xf numFmtId="0" fontId="2" fillId="0" borderId="0" xfId="0" applyFont="1"/>
    <xf numFmtId="43" fontId="1" fillId="3" borderId="3" xfId="1" applyFont="1" applyFill="1" applyBorder="1"/>
    <xf numFmtId="43" fontId="1" fillId="0" borderId="2" xfId="1" applyFont="1" applyBorder="1"/>
    <xf numFmtId="43" fontId="1" fillId="0" borderId="4" xfId="1" applyFont="1" applyBorder="1"/>
    <xf numFmtId="43" fontId="1" fillId="0" borderId="0" xfId="1" applyFont="1"/>
    <xf numFmtId="0" fontId="3" fillId="4" borderId="0" xfId="0" applyFont="1" applyFill="1" applyAlignment="1">
      <alignment horizontal="right"/>
    </xf>
    <xf numFmtId="10" fontId="1" fillId="0" borderId="0" xfId="3" applyNumberFormat="1" applyFont="1"/>
    <xf numFmtId="10" fontId="0" fillId="0" borderId="0" xfId="0" applyNumberFormat="1"/>
    <xf numFmtId="9" fontId="1" fillId="0" borderId="2" xfId="3" applyNumberFormat="1" applyFont="1" applyBorder="1"/>
    <xf numFmtId="164" fontId="0" fillId="2" borderId="1" xfId="0" applyNumberFormat="1" applyFill="1" applyBorder="1"/>
    <xf numFmtId="0" fontId="0" fillId="0" borderId="0" xfId="0" applyAlignment="1">
      <alignment horizontal="right"/>
    </xf>
    <xf numFmtId="167" fontId="1" fillId="2" borderId="4" xfId="2" applyNumberFormat="1" applyFont="1" applyFill="1" applyBorder="1"/>
    <xf numFmtId="43" fontId="1" fillId="0" borderId="1" xfId="1" applyFont="1" applyBorder="1"/>
    <xf numFmtId="167" fontId="1" fillId="0" borderId="1" xfId="2" applyNumberFormat="1" applyFont="1" applyBorder="1"/>
    <xf numFmtId="0" fontId="4" fillId="0" borderId="5" xfId="0" applyFont="1" applyBorder="1" applyAlignment="1">
      <alignment horizontal="right"/>
    </xf>
    <xf numFmtId="0" fontId="4" fillId="0" borderId="6" xfId="0" applyFont="1" applyBorder="1"/>
    <xf numFmtId="0" fontId="4" fillId="0" borderId="7" xfId="0" applyFont="1" applyBorder="1"/>
    <xf numFmtId="43" fontId="1" fillId="0" borderId="6" xfId="1" applyFont="1" applyBorder="1"/>
    <xf numFmtId="43" fontId="0" fillId="0" borderId="4" xfId="1" applyFont="1" applyBorder="1"/>
    <xf numFmtId="0" fontId="2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4"/>
  <sheetViews>
    <sheetView workbookViewId="0">
      <selection activeCell="H18" sqref="H18"/>
    </sheetView>
  </sheetViews>
  <sheetFormatPr defaultRowHeight="15"/>
  <cols>
    <col min="1" max="1" width="32.85546875" bestFit="1" customWidth="1"/>
    <col min="2" max="6" width="15.42578125" customWidth="1"/>
    <col min="7" max="7" width="10.42578125" customWidth="1"/>
    <col min="10" max="10" width="11.5703125" bestFit="1" customWidth="1"/>
  </cols>
  <sheetData>
    <row r="1" spans="1:11">
      <c r="A1" s="30" t="s">
        <v>28</v>
      </c>
      <c r="B1" s="30"/>
      <c r="C1" s="30"/>
      <c r="D1" s="30"/>
      <c r="E1" s="30"/>
      <c r="F1" s="30"/>
    </row>
    <row r="2" spans="1:11" ht="18" customHeight="1">
      <c r="A2" s="14" t="s">
        <v>15</v>
      </c>
      <c r="B2" s="24" t="b">
        <v>1</v>
      </c>
      <c r="C2" s="25" t="b">
        <v>0</v>
      </c>
      <c r="D2" s="26" t="b">
        <v>0</v>
      </c>
    </row>
    <row r="3" spans="1:11">
      <c r="A3" s="14" t="str">
        <f>"Quota in "&amp;IF($D$2=TRUE,"MRR",IF($C$2=TRUE,"QRR","ARR"))</f>
        <v>Quota in ARR</v>
      </c>
      <c r="B3" s="21">
        <v>1000000</v>
      </c>
      <c r="D3" s="20" t="s">
        <v>7</v>
      </c>
      <c r="E3" s="4">
        <v>0.1</v>
      </c>
      <c r="F3" t="s">
        <v>10</v>
      </c>
    </row>
    <row r="4" spans="1:11">
      <c r="A4" s="14" t="s">
        <v>11</v>
      </c>
      <c r="B4" s="5">
        <v>60000</v>
      </c>
      <c r="D4" s="20" t="s">
        <v>8</v>
      </c>
      <c r="E4" s="4">
        <v>0.25</v>
      </c>
      <c r="F4" t="s">
        <v>10</v>
      </c>
    </row>
    <row r="5" spans="1:11">
      <c r="A5" s="14" t="s">
        <v>13</v>
      </c>
      <c r="B5" s="1">
        <f>B4/B3</f>
        <v>0.06</v>
      </c>
      <c r="C5" s="31" t="s">
        <v>16</v>
      </c>
      <c r="D5" s="31"/>
      <c r="E5" s="31"/>
      <c r="F5" s="31"/>
    </row>
    <row r="6" spans="1:11">
      <c r="A6" s="14" t="str">
        <f>"Actual Sale in "&amp;IF($D$2=TRUE,"MRR",IF($C$2=TRUE,"QRR","ARR"))</f>
        <v>Actual Sale in ARR</v>
      </c>
      <c r="B6" s="5">
        <v>12000</v>
      </c>
    </row>
    <row r="7" spans="1:11">
      <c r="A7" s="14"/>
    </row>
    <row r="8" spans="1:11">
      <c r="A8" s="10"/>
      <c r="B8" s="29" t="s">
        <v>29</v>
      </c>
      <c r="C8" s="29"/>
      <c r="D8" s="29"/>
      <c r="E8" s="29"/>
      <c r="F8" s="29"/>
      <c r="K8" s="3"/>
    </row>
    <row r="9" spans="1:11">
      <c r="A9" s="10"/>
      <c r="B9" s="15" t="s">
        <v>0</v>
      </c>
      <c r="C9" s="15" t="s">
        <v>1</v>
      </c>
      <c r="D9" s="15" t="s">
        <v>2</v>
      </c>
      <c r="E9" s="15" t="s">
        <v>4</v>
      </c>
      <c r="F9" s="15" t="s">
        <v>3</v>
      </c>
    </row>
    <row r="10" spans="1:11">
      <c r="A10" s="22" t="s">
        <v>9</v>
      </c>
      <c r="B10" s="6">
        <f>B11*$B$6</f>
        <v>622.12935737245425</v>
      </c>
      <c r="C10" s="6">
        <f>C11*$B$6</f>
        <v>639.235922879231</v>
      </c>
      <c r="D10" s="6">
        <f>D11*$B$6</f>
        <v>720</v>
      </c>
      <c r="E10" s="6">
        <f>E11*$B$6</f>
        <v>837.20930232558135</v>
      </c>
      <c r="F10" s="6">
        <f>F11*$B$6</f>
        <v>964.97498213009271</v>
      </c>
    </row>
    <row r="11" spans="1:11">
      <c r="A11" s="11" t="s">
        <v>5</v>
      </c>
      <c r="B11" s="7">
        <f>$D11*B12</f>
        <v>5.1844113114371183E-2</v>
      </c>
      <c r="C11" s="7">
        <f>$D11*C12</f>
        <v>5.3269660239935915E-2</v>
      </c>
      <c r="D11" s="7">
        <f>B$4/B$3</f>
        <v>0.06</v>
      </c>
      <c r="E11" s="7">
        <f>$D11*E12</f>
        <v>6.9767441860465115E-2</v>
      </c>
      <c r="F11" s="7">
        <f>$D11*F12</f>
        <v>8.0414581844174396E-2</v>
      </c>
    </row>
    <row r="12" spans="1:11">
      <c r="A12" s="12" t="s">
        <v>12</v>
      </c>
      <c r="B12" s="8">
        <f>B13/$D$13</f>
        <v>0.86406855190618648</v>
      </c>
      <c r="C12" s="8">
        <f>C13/$D$13</f>
        <v>0.88782767066559864</v>
      </c>
      <c r="D12" s="8">
        <f>D13/$D$13</f>
        <v>1</v>
      </c>
      <c r="E12" s="18">
        <f>E13/$D$13</f>
        <v>1.1627906976744187</v>
      </c>
      <c r="F12" s="8">
        <f>F13/$D13</f>
        <v>1.3402430307362401</v>
      </c>
      <c r="I12" s="2"/>
    </row>
    <row r="13" spans="1:11">
      <c r="A13" s="12" t="s">
        <v>6</v>
      </c>
      <c r="B13" s="6">
        <f>($B$6*B14*IF($D$2=TRUE,12,IF($C$2=TRUE,4,1)))*(1+((1+$E$4)^(B14)-1))/(((1+$E$4)^(B14)-1)+(1-(1-$E$3)^(B14)))</f>
        <v>37031.509367407998</v>
      </c>
      <c r="C13" s="6">
        <f>($B$6*C14*IF($D$2=TRUE,12,IF($C$2=TRUE,4,1)))*(1+((1+$E$4)^(C14)-1))/(((1+$E$4)^(C14)-1)+(1-(1-$E$3)^(C14)))</f>
        <v>38049.757314239949</v>
      </c>
      <c r="D13" s="6">
        <f>($B$6*D14*IF($D$2=TRUE,12,IF($C$2=TRUE,4,1)))*(1+((1+$E$4)^(D14)-1))/(((1+$E$4)^(D14)-1)+(1-(1-$E$3)^(D14)))</f>
        <v>42857.142857142862</v>
      </c>
      <c r="E13" s="6">
        <f>($B$6*E14*IF($D$2=TRUE,12,IF($C$2=TRUE,4,1)))*(1+((1+$E$4)^(E14)-1))/(((1+$E$4)^(E14)-1)+(1-(1-$E$3)^(E14)))</f>
        <v>49833.887043189374</v>
      </c>
      <c r="F13" s="6">
        <f>($B$6*F14*IF($D$2=TRUE,12,IF($C$2=TRUE,4,1)))*(1+((1+$E$4)^(F14)-1))/(((1+$E$4)^(F14)-1)+(1-(1-$E$3)^(F14)))</f>
        <v>57438.987031553152</v>
      </c>
    </row>
    <row r="14" spans="1:11">
      <c r="A14" s="28" t="s">
        <v>30</v>
      </c>
      <c r="B14" s="9">
        <f>D14/12</f>
        <v>8.3333333333333329E-2</v>
      </c>
      <c r="C14" s="9">
        <f>D14/4</f>
        <v>0.25</v>
      </c>
      <c r="D14" s="9">
        <v>1</v>
      </c>
      <c r="E14" s="9">
        <f>D14*2</f>
        <v>2</v>
      </c>
      <c r="F14" s="9">
        <f>D14*3</f>
        <v>3</v>
      </c>
    </row>
    <row r="15" spans="1:11">
      <c r="B15" s="16"/>
      <c r="C15" s="16"/>
      <c r="D15" s="16"/>
      <c r="E15" s="16"/>
      <c r="F15" s="16"/>
    </row>
    <row r="16" spans="1:11">
      <c r="A16" s="10"/>
      <c r="B16" s="29" t="s">
        <v>31</v>
      </c>
      <c r="C16" s="29"/>
      <c r="D16" s="29"/>
      <c r="E16" s="29"/>
      <c r="F16" s="29"/>
    </row>
    <row r="17" spans="1:6">
      <c r="A17" s="10"/>
      <c r="B17" s="15" t="s">
        <v>0</v>
      </c>
      <c r="C17" s="15" t="s">
        <v>1</v>
      </c>
      <c r="D17" s="15" t="s">
        <v>2</v>
      </c>
      <c r="E17" s="15" t="s">
        <v>4</v>
      </c>
      <c r="F17" s="15" t="s">
        <v>3</v>
      </c>
    </row>
    <row r="18" spans="1:6">
      <c r="A18" s="27" t="s">
        <v>14</v>
      </c>
      <c r="B18" s="19">
        <v>0.15</v>
      </c>
      <c r="C18" s="19">
        <v>0.125</v>
      </c>
      <c r="D18" s="19">
        <v>0.1</v>
      </c>
      <c r="E18" s="19">
        <v>7.4999999999999997E-2</v>
      </c>
      <c r="F18" s="19">
        <v>0.05</v>
      </c>
    </row>
    <row r="19" spans="1:6">
      <c r="A19" s="13" t="s">
        <v>24</v>
      </c>
      <c r="B19" s="23">
        <f>B20*$B$6</f>
        <v>531.18186811827252</v>
      </c>
      <c r="C19" s="23">
        <f>C20*$B$6</f>
        <v>590.79498668620704</v>
      </c>
      <c r="D19" s="23">
        <f>D20*$B$6</f>
        <v>720</v>
      </c>
      <c r="E19" s="23">
        <f>E20*$B$6</f>
        <v>891.24668435013257</v>
      </c>
      <c r="F19" s="23">
        <f>F20*$B$6</f>
        <v>1078.0287474332645</v>
      </c>
    </row>
    <row r="20" spans="1:6">
      <c r="A20" s="11" t="s">
        <v>5</v>
      </c>
      <c r="B20" s="7">
        <f>$D20*B21</f>
        <v>4.4265155676522713E-2</v>
      </c>
      <c r="C20" s="7">
        <f>$D20*C21</f>
        <v>4.9232915557183919E-2</v>
      </c>
      <c r="D20" s="7">
        <f>D11*D22/D13</f>
        <v>0.06</v>
      </c>
      <c r="E20" s="7">
        <f>$D20*E21</f>
        <v>7.4270557029177717E-2</v>
      </c>
      <c r="F20" s="7">
        <f>$D20*F21</f>
        <v>8.9835728952772045E-2</v>
      </c>
    </row>
    <row r="21" spans="1:6">
      <c r="A21" s="12" t="s">
        <v>12</v>
      </c>
      <c r="B21" s="8">
        <f>B22/$D$22</f>
        <v>0.7377525946087119</v>
      </c>
      <c r="C21" s="8">
        <f>C22/$D$22</f>
        <v>0.82054859261973201</v>
      </c>
      <c r="D21" s="8">
        <f>D22/$D$22</f>
        <v>1</v>
      </c>
      <c r="E21" s="8">
        <f>E22/$D$22</f>
        <v>1.237842617152962</v>
      </c>
      <c r="F21" s="8">
        <f>F22/$D$22</f>
        <v>1.4972621492128675</v>
      </c>
    </row>
    <row r="22" spans="1:6">
      <c r="A22" s="12" t="s">
        <v>6</v>
      </c>
      <c r="B22" s="6">
        <f>($B$6*B23*IF($D$2=TRUE,12,IF($C$2=TRUE,4,1)))*(1+((1+$E$4)^(B23)-1))/(((1+$E$4)^(B23)-1)+(1-(1-B18)^(B23)))</f>
        <v>31617.968340373372</v>
      </c>
      <c r="C22" s="6">
        <f>($B$6*C23*IF($D$2=TRUE,12,IF($C$2=TRUE,4,1)))*(1+((1+$E$4)^(C23)-1))/(((1+$E$4)^(C23)-1)+(1-(1-C18)^(C23)))</f>
        <v>35166.368255131376</v>
      </c>
      <c r="D22" s="6">
        <f>($B$6*D23*IF($D$2=TRUE,12,IF($C$2=TRUE,4,1)))*(1+((1+$E$4)^(D23)-1))/(((1+$E$4)^(D23)-1)+(1-(1-D18)^(D23)))</f>
        <v>42857.142857142862</v>
      </c>
      <c r="E22" s="6">
        <f>($B$6*E23*IF($D$2=TRUE,12,IF($C$2=TRUE,4,1)))*(1+((1+$E$4)^(E23)-1))/(((1+$E$4)^(E23)-1)+(1-(1-E18)^(E23)))</f>
        <v>53050.397877984091</v>
      </c>
      <c r="F22" s="6">
        <f>($B$6*F23*IF($D$2=TRUE,12,IF($C$2=TRUE,4,1)))*(1+((1+$E$4)^(F23)-1))/(((1+$E$4)^(F23)-1)+(1-(1-F18)^(F23)))</f>
        <v>64168.377823408613</v>
      </c>
    </row>
    <row r="23" spans="1:6">
      <c r="A23" s="28" t="s">
        <v>30</v>
      </c>
      <c r="B23" s="9">
        <f>1/12</f>
        <v>8.3333333333333329E-2</v>
      </c>
      <c r="C23" s="9">
        <f>1/4</f>
        <v>0.25</v>
      </c>
      <c r="D23" s="9">
        <v>1</v>
      </c>
      <c r="E23" s="9">
        <v>2</v>
      </c>
      <c r="F23" s="9">
        <v>3</v>
      </c>
    </row>
    <row r="24" spans="1:6">
      <c r="B24" s="17"/>
    </row>
  </sheetData>
  <mergeCells count="4">
    <mergeCell ref="B8:F8"/>
    <mergeCell ref="B16:F16"/>
    <mergeCell ref="A1:F1"/>
    <mergeCell ref="C5:F5"/>
  </mergeCells>
  <pageMargins left="0.7" right="0.7" top="0.75" bottom="0.75" header="0.3" footer="0.3"/>
  <pageSetup orientation="portrait" r:id="rId1"/>
  <legacyDrawing r:id="rId2"/>
  <controls>
    <control shapeId="1027" r:id="rId3" name="OptionButton3"/>
    <control shapeId="1026" r:id="rId4" name="OptionButton2"/>
    <control shapeId="1025" r:id="rId5" name="OptionButton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4"/>
  <sheetViews>
    <sheetView tabSelected="1" workbookViewId="0">
      <selection activeCell="F8" sqref="F8"/>
    </sheetView>
  </sheetViews>
  <sheetFormatPr defaultRowHeight="15"/>
  <cols>
    <col min="1" max="1" width="64" style="32" customWidth="1"/>
  </cols>
  <sheetData>
    <row r="1" spans="1:1">
      <c r="A1" s="32" t="s">
        <v>32</v>
      </c>
    </row>
    <row r="2" spans="1:1">
      <c r="A2" s="32" t="s">
        <v>26</v>
      </c>
    </row>
    <row r="3" spans="1:1">
      <c r="A3" s="32" t="s">
        <v>17</v>
      </c>
    </row>
    <row r="4" spans="1:1">
      <c r="A4" s="32" t="s">
        <v>25</v>
      </c>
    </row>
    <row r="7" spans="1:1">
      <c r="A7" s="32" t="s">
        <v>18</v>
      </c>
    </row>
    <row r="8" spans="1:1">
      <c r="A8" s="32" t="s">
        <v>27</v>
      </c>
    </row>
    <row r="9" spans="1:1">
      <c r="A9" s="32" t="s">
        <v>19</v>
      </c>
    </row>
    <row r="10" spans="1:1">
      <c r="A10" s="32" t="s">
        <v>20</v>
      </c>
    </row>
    <row r="12" spans="1:1">
      <c r="A12" s="32" t="s">
        <v>21</v>
      </c>
    </row>
    <row r="13" spans="1:1">
      <c r="A13" s="32" t="s">
        <v>23</v>
      </c>
    </row>
    <row r="14" spans="1:1">
      <c r="A14" s="3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saas sales commision model</vt:lpstr>
      <vt:lpstr>lifetime value notes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and Christy</dc:creator>
  <cp:lastModifiedBy>Joel York</cp:lastModifiedBy>
  <dcterms:created xsi:type="dcterms:W3CDTF">2010-08-23T00:21:16Z</dcterms:created>
  <dcterms:modified xsi:type="dcterms:W3CDTF">2010-08-25T01:01:53Z</dcterms:modified>
</cp:coreProperties>
</file>